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NDFORDSTMARYPARISHCOUNCIL\Budgets\"/>
    </mc:Choice>
  </mc:AlternateContent>
  <xr:revisionPtr revIDLastSave="0" documentId="13_ncr:1_{FBFB674E-D459-46CA-82A1-76E417D34A21}" xr6:coauthVersionLast="47" xr6:coauthVersionMax="47" xr10:uidLastSave="{00000000-0000-0000-0000-000000000000}"/>
  <bookViews>
    <workbookView xWindow="-108" yWindow="-108" windowWidth="23256" windowHeight="12456" xr2:uid="{6075D94F-CAD6-4447-95C9-4798281B16F4}"/>
  </bookViews>
  <sheets>
    <sheet name="Sheet1" sheetId="1" r:id="rId1"/>
  </sheets>
  <externalReferences>
    <externalReference r:id="rId2"/>
    <externalReference r:id="rId3"/>
  </externalReferences>
  <definedNames>
    <definedName name="EndOfPeriod">[1]Parameters!$I$5</definedName>
    <definedName name="YearEnd">[1]Parameters!$F$2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C56" i="1"/>
  <c r="C41" i="1" l="1"/>
  <c r="D40" i="1"/>
  <c r="D39" i="1"/>
  <c r="D38" i="1"/>
  <c r="D37" i="1"/>
  <c r="D36" i="1"/>
  <c r="D35" i="1"/>
  <c r="D34" i="1"/>
  <c r="D33" i="1"/>
  <c r="G31" i="1"/>
  <c r="F31" i="1"/>
  <c r="E31" i="1"/>
  <c r="D31" i="1"/>
  <c r="C31" i="1"/>
  <c r="H31" i="1"/>
  <c r="C49" i="1"/>
  <c r="D41" i="1" l="1"/>
</calcChain>
</file>

<file path=xl/sharedStrings.xml><?xml version="1.0" encoding="utf-8"?>
<sst xmlns="http://schemas.openxmlformats.org/spreadsheetml/2006/main" count="81" uniqueCount="79">
  <si>
    <t>Category</t>
  </si>
  <si>
    <t>Clerk's Expenses</t>
  </si>
  <si>
    <t>Clerk's Wages</t>
  </si>
  <si>
    <t>Grants &amp; Donations</t>
  </si>
  <si>
    <t>Grass Cutting</t>
  </si>
  <si>
    <t>Membership Fees</t>
  </si>
  <si>
    <t>Neighbourhood Plan</t>
  </si>
  <si>
    <t>Parish Council expenses</t>
  </si>
  <si>
    <t>Audit &amp; Governance</t>
  </si>
  <si>
    <t>Stationery</t>
  </si>
  <si>
    <t>Training &amp; Seminars</t>
  </si>
  <si>
    <t>Health and safety</t>
  </si>
  <si>
    <t>Allotment</t>
  </si>
  <si>
    <t>British Legion</t>
  </si>
  <si>
    <t>Waste Bins</t>
  </si>
  <si>
    <t xml:space="preserve">Highways maint </t>
  </si>
  <si>
    <t xml:space="preserve">Election </t>
  </si>
  <si>
    <t xml:space="preserve">Village Hall </t>
  </si>
  <si>
    <t>Play Area</t>
  </si>
  <si>
    <t>Listing</t>
  </si>
  <si>
    <t>Staff and Cllr cost</t>
  </si>
  <si>
    <t>Councillors exp</t>
  </si>
  <si>
    <t>Council costs</t>
  </si>
  <si>
    <t>Grants</t>
  </si>
  <si>
    <t>Other</t>
  </si>
  <si>
    <t>Allotments</t>
  </si>
  <si>
    <t xml:space="preserve">Money held to date </t>
  </si>
  <si>
    <t>Current Account</t>
  </si>
  <si>
    <t>Deposit Account</t>
  </si>
  <si>
    <t>Predicted cost to end of year</t>
  </si>
  <si>
    <t>Predicted fund available end of year</t>
  </si>
  <si>
    <t>Insurance</t>
  </si>
  <si>
    <t>website</t>
  </si>
  <si>
    <t>outdoor gym</t>
  </si>
  <si>
    <t>community benefit</t>
  </si>
  <si>
    <t>contingency</t>
  </si>
  <si>
    <t>Allotment ass out</t>
  </si>
  <si>
    <t>Expenditure</t>
  </si>
  <si>
    <t>Income</t>
  </si>
  <si>
    <t>Receipt</t>
  </si>
  <si>
    <t xml:space="preserve">Deposit Account </t>
  </si>
  <si>
    <t>CCLA Investment</t>
  </si>
  <si>
    <t>Precept</t>
  </si>
  <si>
    <t>VAT Refund</t>
  </si>
  <si>
    <t>Miscellaneous (Inc)</t>
  </si>
  <si>
    <t>Play Area inc</t>
  </si>
  <si>
    <t>Dividend</t>
  </si>
  <si>
    <t>solar panel in</t>
  </si>
  <si>
    <t>Allotment ass in</t>
  </si>
  <si>
    <t>N/hood Plan Refund</t>
  </si>
  <si>
    <t>Vat return to date</t>
  </si>
  <si>
    <t>Dividend to the end of year</t>
  </si>
  <si>
    <t xml:space="preserve"> </t>
  </si>
  <si>
    <t xml:space="preserve">Investment account balance </t>
  </si>
  <si>
    <t>(can not be touched)</t>
  </si>
  <si>
    <t>Proposed Budget 2025-2026</t>
  </si>
  <si>
    <t>Funds allocated- Year to March 2025</t>
  </si>
  <si>
    <t>Expenditure to 31 Oct 2024</t>
  </si>
  <si>
    <t>Budget Proportion to 31 Oct 2024</t>
  </si>
  <si>
    <t>Remaining Budget - Year to March 2025</t>
  </si>
  <si>
    <t>Grass Cutting Church</t>
  </si>
  <si>
    <t>employee NI</t>
  </si>
  <si>
    <t xml:space="preserve">Pension </t>
  </si>
  <si>
    <t>Predicted EOY balance</t>
  </si>
  <si>
    <t>vat to claim £1020</t>
  </si>
  <si>
    <t>vat to claim £256.66</t>
  </si>
  <si>
    <t>Delete</t>
  </si>
  <si>
    <t>Water rates. AAA payback</t>
  </si>
  <si>
    <t>Budget</t>
  </si>
  <si>
    <t>Allocated village  hall</t>
  </si>
  <si>
    <t>Contingency</t>
  </si>
  <si>
    <t>Other income</t>
  </si>
  <si>
    <t xml:space="preserve">Total </t>
  </si>
  <si>
    <t>Account details and proposed budget/precept for 2025-2026</t>
  </si>
  <si>
    <t>Move to contingency</t>
  </si>
  <si>
    <t>Community Benefit for village hall</t>
  </si>
  <si>
    <t xml:space="preserve">The Parish Council is still away from the precept against budget, I was agreed to increase the precept from £26974.40 to £29132.00 an increase of 8% </t>
  </si>
  <si>
    <t xml:space="preserve">This increase will help get to the capital precept we need and it will only increase the residents council tax for our bit £1.48 a year. </t>
  </si>
  <si>
    <t>(this is a small increase on residents council tax, due to the increase in new homes listed)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</si>
</sst>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1" applyFill="1" applyAlignment="1">
      <alignment horizontal="center" vertical="center" wrapText="1"/>
    </xf>
    <xf numFmtId="164" fontId="2" fillId="2" borderId="1" xfId="1" applyNumberFormat="1" applyFont="1" applyFill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3" fillId="0" borderId="2" xfId="2"/>
    <xf numFmtId="165" fontId="3" fillId="0" borderId="2" xfId="2" applyNumberFormat="1"/>
    <xf numFmtId="0" fontId="3" fillId="2" borderId="0" xfId="0" applyFont="1" applyFill="1"/>
    <xf numFmtId="44" fontId="3" fillId="0" borderId="0" xfId="3" applyFont="1" applyBorder="1"/>
    <xf numFmtId="44" fontId="5" fillId="0" borderId="0" xfId="3" applyFont="1"/>
    <xf numFmtId="165" fontId="3" fillId="0" borderId="0" xfId="2" applyNumberFormat="1" applyBorder="1"/>
    <xf numFmtId="164" fontId="1" fillId="3" borderId="1" xfId="1" applyNumberFormat="1" applyFill="1" applyAlignment="1">
      <alignment horizontal="center" vertical="center" wrapText="1"/>
    </xf>
    <xf numFmtId="165" fontId="1" fillId="3" borderId="1" xfId="1" applyNumberFormat="1" applyFill="1" applyAlignment="1">
      <alignment horizontal="center" vertical="center" wrapText="1"/>
    </xf>
    <xf numFmtId="165" fontId="0" fillId="4" borderId="0" xfId="0" applyNumberFormat="1" applyFill="1"/>
    <xf numFmtId="44" fontId="0" fillId="0" borderId="0" xfId="3" applyFont="1"/>
    <xf numFmtId="44" fontId="3" fillId="0" borderId="0" xfId="3" applyFont="1"/>
    <xf numFmtId="44" fontId="3" fillId="0" borderId="3" xfId="3" applyFont="1" applyBorder="1"/>
    <xf numFmtId="44" fontId="4" fillId="0" borderId="0" xfId="3" applyFont="1"/>
    <xf numFmtId="44" fontId="0" fillId="0" borderId="0" xfId="3" applyFont="1" applyBorder="1"/>
    <xf numFmtId="44" fontId="7" fillId="0" borderId="0" xfId="3" applyFont="1"/>
    <xf numFmtId="44" fontId="5" fillId="0" borderId="0" xfId="3" applyFont="1" applyBorder="1"/>
    <xf numFmtId="165" fontId="6" fillId="0" borderId="0" xfId="3" applyNumberFormat="1" applyFont="1" applyFill="1" applyBorder="1"/>
    <xf numFmtId="165" fontId="3" fillId="0" borderId="4" xfId="2" applyNumberFormat="1" applyBorder="1"/>
    <xf numFmtId="0" fontId="3" fillId="0" borderId="5" xfId="2" applyBorder="1"/>
    <xf numFmtId="165" fontId="3" fillId="0" borderId="5" xfId="2" applyNumberFormat="1" applyBorder="1"/>
    <xf numFmtId="165" fontId="3" fillId="0" borderId="6" xfId="2" applyNumberFormat="1" applyBorder="1"/>
    <xf numFmtId="44" fontId="8" fillId="0" borderId="6" xfId="3" applyFont="1" applyBorder="1"/>
    <xf numFmtId="44" fontId="8" fillId="0" borderId="0" xfId="3" applyFont="1" applyBorder="1"/>
    <xf numFmtId="44" fontId="3" fillId="0" borderId="6" xfId="3" applyFont="1" applyBorder="1"/>
  </cellXfs>
  <cellStyles count="4">
    <cellStyle name="Currency" xfId="3" builtinId="4"/>
    <cellStyle name="Heading 2" xfId="1" builtinId="17"/>
    <cellStyle name="Normal" xfId="0" builtinId="0"/>
    <cellStyle name="Total" xfId="2" builtinId="2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LANDFORDSTMARYPARISHCOUNCIL/Accounts/Accounts%202019-2020/Cash%20book%202019%20-%202020%20bs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LANDFORDSTMARYPARISHCOUNCIL\Accounts\Accounts%202024-2025\Cash%20book%202024-25%20bsm.xlsx" TargetMode="External"/><Relationship Id="rId1" Type="http://schemas.openxmlformats.org/officeDocument/2006/relationships/externalLinkPath" Target="/BLANDFORDSTMARYPARISHCOUNCIL/Accounts/Accounts%202024-2025/Cash%20book%202024-25%20b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s"/>
      <sheetName val="Bank Reconciliation"/>
      <sheetName val="Management Account"/>
      <sheetName val="Sheet1"/>
      <sheetName val="Parameters"/>
      <sheetName val="Categories List"/>
      <sheetName val="Sheet2"/>
      <sheetName val="Cash book 2019 - 2020 bsm"/>
    </sheetNames>
    <sheetDataSet>
      <sheetData sheetId="0"/>
      <sheetData sheetId="1"/>
      <sheetData sheetId="2"/>
      <sheetData sheetId="3"/>
      <sheetData sheetId="4">
        <row r="2">
          <cell r="F2">
            <v>43921</v>
          </cell>
        </row>
        <row r="5">
          <cell r="I5">
            <v>43921</v>
          </cell>
        </row>
      </sheetData>
      <sheetData sheetId="5">
        <row r="3">
          <cell r="E3" t="str">
            <v>Apr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nsactions"/>
      <sheetName val="Bank Reconciliation"/>
      <sheetName val="Management Account"/>
      <sheetName val="Sheet1"/>
      <sheetName val="Parameters"/>
      <sheetName val="Categories List"/>
      <sheetName val="Sheet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C219-4C9D-477A-BCB2-99807E43BD3A}">
  <dimension ref="A1:N67"/>
  <sheetViews>
    <sheetView tabSelected="1" workbookViewId="0">
      <selection activeCell="A65" sqref="A65"/>
    </sheetView>
  </sheetViews>
  <sheetFormatPr defaultRowHeight="14.4" x14ac:dyDescent="0.3"/>
  <cols>
    <col min="1" max="1" width="15.44140625" customWidth="1"/>
    <col min="2" max="2" width="22.5546875" customWidth="1"/>
    <col min="3" max="3" width="13.44140625" customWidth="1"/>
    <col min="4" max="4" width="12.88671875" customWidth="1"/>
    <col min="5" max="5" width="16.44140625" customWidth="1"/>
    <col min="6" max="7" width="18.5546875" customWidth="1"/>
    <col min="8" max="8" width="24.44140625" customWidth="1"/>
    <col min="9" max="9" width="18" customWidth="1"/>
    <col min="11" max="11" width="24.109375" customWidth="1"/>
    <col min="14" max="14" width="15.88671875" customWidth="1"/>
  </cols>
  <sheetData>
    <row r="1" spans="1:14" x14ac:dyDescent="0.3">
      <c r="A1" t="s">
        <v>73</v>
      </c>
    </row>
    <row r="2" spans="1:14" ht="40.799999999999997" customHeight="1" thickBot="1" x14ac:dyDescent="0.35">
      <c r="A2" s="1" t="s">
        <v>19</v>
      </c>
      <c r="B2" s="1" t="s">
        <v>0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63</v>
      </c>
      <c r="H2" s="9" t="s">
        <v>55</v>
      </c>
    </row>
    <row r="3" spans="1:14" ht="15" thickTop="1" x14ac:dyDescent="0.3">
      <c r="A3" t="s">
        <v>20</v>
      </c>
      <c r="B3" t="s">
        <v>2</v>
      </c>
      <c r="C3" s="6">
        <v>13000</v>
      </c>
      <c r="D3" s="4">
        <v>7761.2099999999991</v>
      </c>
      <c r="E3" s="16">
        <v>7233.333333333333</v>
      </c>
      <c r="F3" s="3">
        <v>5238.7900000000009</v>
      </c>
      <c r="G3" s="3">
        <v>0</v>
      </c>
      <c r="H3" s="21">
        <v>13336</v>
      </c>
      <c r="K3" s="11"/>
      <c r="N3" s="6"/>
    </row>
    <row r="4" spans="1:14" x14ac:dyDescent="0.3">
      <c r="B4" t="s">
        <v>1</v>
      </c>
      <c r="C4" s="6">
        <v>1246</v>
      </c>
      <c r="D4" s="4">
        <v>668.48</v>
      </c>
      <c r="E4" s="16">
        <v>726.83333333333326</v>
      </c>
      <c r="F4" s="3">
        <v>577.52</v>
      </c>
      <c r="G4" s="3">
        <v>120</v>
      </c>
      <c r="H4" s="21">
        <v>1246</v>
      </c>
      <c r="K4" s="11"/>
      <c r="N4" s="6"/>
    </row>
    <row r="5" spans="1:14" x14ac:dyDescent="0.3">
      <c r="B5" t="s">
        <v>61</v>
      </c>
      <c r="C5" s="6">
        <v>4400</v>
      </c>
      <c r="D5" s="4">
        <v>2757.02</v>
      </c>
      <c r="E5" s="16">
        <v>2566.666666666667</v>
      </c>
      <c r="F5" s="3">
        <v>1642.98</v>
      </c>
      <c r="G5" s="3">
        <v>0</v>
      </c>
      <c r="H5" s="21">
        <v>4920</v>
      </c>
      <c r="K5" s="11"/>
      <c r="N5" s="6"/>
    </row>
    <row r="6" spans="1:14" x14ac:dyDescent="0.3">
      <c r="B6" t="s">
        <v>62</v>
      </c>
      <c r="C6" s="6">
        <v>1691</v>
      </c>
      <c r="D6" s="4">
        <v>1127.92</v>
      </c>
      <c r="E6" s="16">
        <v>603.75</v>
      </c>
      <c r="F6" s="3">
        <v>563.07999999999993</v>
      </c>
      <c r="G6" s="3">
        <v>0</v>
      </c>
      <c r="H6" s="21">
        <v>1700</v>
      </c>
      <c r="K6" s="11"/>
      <c r="N6" s="6"/>
    </row>
    <row r="7" spans="1:14" x14ac:dyDescent="0.3">
      <c r="B7" t="s">
        <v>10</v>
      </c>
      <c r="C7" s="6">
        <v>415</v>
      </c>
      <c r="D7" s="4">
        <v>0</v>
      </c>
      <c r="E7" s="16">
        <v>242.08333333333334</v>
      </c>
      <c r="F7" s="3">
        <v>415</v>
      </c>
      <c r="G7" s="3">
        <v>0</v>
      </c>
      <c r="H7" s="21">
        <v>100</v>
      </c>
      <c r="K7" s="11"/>
      <c r="N7" s="6"/>
    </row>
    <row r="8" spans="1:14" x14ac:dyDescent="0.3">
      <c r="B8" t="s">
        <v>21</v>
      </c>
      <c r="C8" s="6">
        <v>374</v>
      </c>
      <c r="D8" s="4">
        <v>0</v>
      </c>
      <c r="E8" s="16">
        <v>218.16666666666669</v>
      </c>
      <c r="F8" s="3">
        <v>374</v>
      </c>
      <c r="G8" s="3">
        <v>0</v>
      </c>
      <c r="H8" s="21">
        <v>0</v>
      </c>
      <c r="K8" s="11"/>
      <c r="N8" s="6"/>
    </row>
    <row r="9" spans="1:14" x14ac:dyDescent="0.3">
      <c r="A9" t="s">
        <v>22</v>
      </c>
      <c r="B9" t="s">
        <v>31</v>
      </c>
      <c r="C9" s="6">
        <v>1100</v>
      </c>
      <c r="D9" s="4">
        <v>1126.44</v>
      </c>
      <c r="E9" s="16">
        <v>641.66666666666674</v>
      </c>
      <c r="F9" s="3">
        <v>-26.440000000000055</v>
      </c>
      <c r="G9" s="3">
        <v>0</v>
      </c>
      <c r="H9" s="21">
        <v>1200</v>
      </c>
      <c r="K9" s="11"/>
      <c r="N9" s="6"/>
    </row>
    <row r="10" spans="1:14" x14ac:dyDescent="0.3">
      <c r="B10" t="s">
        <v>7</v>
      </c>
      <c r="C10" s="6">
        <v>360</v>
      </c>
      <c r="D10" s="4">
        <v>218.1</v>
      </c>
      <c r="E10" s="16">
        <v>210</v>
      </c>
      <c r="F10" s="3">
        <v>141.9</v>
      </c>
      <c r="G10" s="3">
        <v>0</v>
      </c>
      <c r="H10" s="21">
        <v>360</v>
      </c>
      <c r="K10" s="11"/>
      <c r="N10" s="6"/>
    </row>
    <row r="11" spans="1:14" x14ac:dyDescent="0.3">
      <c r="B11" t="s">
        <v>4</v>
      </c>
      <c r="C11" s="6">
        <v>5600</v>
      </c>
      <c r="D11" s="4">
        <v>6160.8</v>
      </c>
      <c r="E11" s="16">
        <v>3266.666666666667</v>
      </c>
      <c r="F11" s="3">
        <v>-560.80000000000018</v>
      </c>
      <c r="G11" s="3">
        <v>0</v>
      </c>
      <c r="H11" s="21">
        <v>5900</v>
      </c>
      <c r="I11" t="s">
        <v>64</v>
      </c>
      <c r="K11" s="11"/>
      <c r="N11" s="6"/>
    </row>
    <row r="12" spans="1:14" x14ac:dyDescent="0.3">
      <c r="B12" t="s">
        <v>60</v>
      </c>
      <c r="C12" s="6">
        <v>1320</v>
      </c>
      <c r="D12" s="4">
        <v>1020</v>
      </c>
      <c r="E12" s="16">
        <v>770</v>
      </c>
      <c r="F12" s="3">
        <v>300</v>
      </c>
      <c r="G12" s="3">
        <v>0</v>
      </c>
      <c r="H12" s="21">
        <v>1380</v>
      </c>
      <c r="I12" t="s">
        <v>65</v>
      </c>
      <c r="K12" s="11"/>
      <c r="N12" s="6"/>
    </row>
    <row r="13" spans="1:14" x14ac:dyDescent="0.3">
      <c r="B13" t="s">
        <v>5</v>
      </c>
      <c r="C13" s="6">
        <v>1200</v>
      </c>
      <c r="D13" s="4">
        <v>754.27</v>
      </c>
      <c r="E13" s="16">
        <v>700</v>
      </c>
      <c r="F13" s="3">
        <v>445.73</v>
      </c>
      <c r="G13" s="3">
        <v>0</v>
      </c>
      <c r="H13" s="21">
        <v>400</v>
      </c>
      <c r="K13" s="11"/>
      <c r="N13" s="6"/>
    </row>
    <row r="14" spans="1:14" x14ac:dyDescent="0.3">
      <c r="B14" t="s">
        <v>32</v>
      </c>
      <c r="C14" s="6">
        <v>501</v>
      </c>
      <c r="D14">
        <v>575.75</v>
      </c>
      <c r="E14" s="16">
        <v>292.25</v>
      </c>
      <c r="F14" s="3">
        <v>-74.75</v>
      </c>
      <c r="G14" s="3">
        <v>0</v>
      </c>
      <c r="H14" s="21">
        <v>600</v>
      </c>
      <c r="K14" s="11"/>
      <c r="N14" s="6"/>
    </row>
    <row r="15" spans="1:14" x14ac:dyDescent="0.3">
      <c r="B15" t="s">
        <v>18</v>
      </c>
      <c r="C15" s="6">
        <v>1300</v>
      </c>
      <c r="D15" s="4">
        <v>1334</v>
      </c>
      <c r="E15" s="16">
        <v>408.33333333333337</v>
      </c>
      <c r="F15" s="3">
        <v>-34</v>
      </c>
      <c r="G15" s="3">
        <v>0</v>
      </c>
      <c r="H15" s="21">
        <v>600</v>
      </c>
      <c r="K15" s="11"/>
      <c r="N15" s="6"/>
    </row>
    <row r="16" spans="1:14" x14ac:dyDescent="0.3">
      <c r="B16" t="s">
        <v>33</v>
      </c>
      <c r="C16" s="6">
        <v>850</v>
      </c>
      <c r="D16" s="4">
        <v>402.05999999999995</v>
      </c>
      <c r="E16" s="16">
        <v>495.83333333333331</v>
      </c>
      <c r="F16" s="3">
        <v>447.94000000000005</v>
      </c>
      <c r="G16" s="3">
        <v>0</v>
      </c>
      <c r="H16" s="21">
        <v>850</v>
      </c>
      <c r="K16" s="11"/>
      <c r="N16" s="6"/>
    </row>
    <row r="17" spans="1:14" x14ac:dyDescent="0.3">
      <c r="B17" t="s">
        <v>8</v>
      </c>
      <c r="C17" s="6">
        <v>680</v>
      </c>
      <c r="D17" s="4">
        <v>666</v>
      </c>
      <c r="E17" s="16">
        <v>396.66666666666663</v>
      </c>
      <c r="F17" s="3">
        <v>14</v>
      </c>
      <c r="G17" s="3">
        <v>14</v>
      </c>
      <c r="H17" s="21">
        <v>680</v>
      </c>
      <c r="K17" s="11"/>
      <c r="N17" s="6"/>
    </row>
    <row r="18" spans="1:14" x14ac:dyDescent="0.3">
      <c r="B18" t="s">
        <v>14</v>
      </c>
      <c r="C18" s="6">
        <v>1850</v>
      </c>
      <c r="D18" s="4">
        <v>1890.72</v>
      </c>
      <c r="E18" s="16">
        <v>1079.1666666666665</v>
      </c>
      <c r="F18" s="3">
        <v>-40.720000000000027</v>
      </c>
      <c r="G18" s="3">
        <v>0</v>
      </c>
      <c r="H18" s="21">
        <v>1900</v>
      </c>
      <c r="K18" s="11"/>
      <c r="N18" s="6"/>
    </row>
    <row r="19" spans="1:14" x14ac:dyDescent="0.3">
      <c r="B19" t="s">
        <v>17</v>
      </c>
      <c r="C19" s="6">
        <v>37000</v>
      </c>
      <c r="D19" s="4">
        <v>0</v>
      </c>
      <c r="E19" s="16">
        <v>21583.333333333336</v>
      </c>
      <c r="F19" s="3">
        <v>37000</v>
      </c>
      <c r="G19" s="3">
        <v>37000</v>
      </c>
      <c r="H19" s="21">
        <v>2000</v>
      </c>
      <c r="K19" s="11"/>
      <c r="N19" s="6"/>
    </row>
    <row r="20" spans="1:14" x14ac:dyDescent="0.3">
      <c r="B20" t="s">
        <v>16</v>
      </c>
      <c r="C20" s="6">
        <v>1000</v>
      </c>
      <c r="D20" s="4">
        <v>0</v>
      </c>
      <c r="E20" s="16">
        <v>1108.3333333333335</v>
      </c>
      <c r="F20" s="3">
        <v>1000</v>
      </c>
      <c r="G20" s="3">
        <v>1000</v>
      </c>
      <c r="H20" s="21">
        <v>0</v>
      </c>
      <c r="K20" s="11"/>
      <c r="N20" s="6"/>
    </row>
    <row r="21" spans="1:14" x14ac:dyDescent="0.3">
      <c r="B21" t="s">
        <v>11</v>
      </c>
      <c r="C21" s="6">
        <v>216</v>
      </c>
      <c r="D21" s="4">
        <v>0</v>
      </c>
      <c r="E21" s="16">
        <v>126</v>
      </c>
      <c r="F21" s="3">
        <v>216</v>
      </c>
      <c r="G21" s="3">
        <v>261</v>
      </c>
      <c r="H21" s="21">
        <v>0</v>
      </c>
      <c r="I21" t="s">
        <v>74</v>
      </c>
      <c r="K21" s="11"/>
      <c r="N21" s="6"/>
    </row>
    <row r="22" spans="1:14" x14ac:dyDescent="0.3">
      <c r="B22" t="s">
        <v>9</v>
      </c>
      <c r="C22" s="6">
        <v>430</v>
      </c>
      <c r="D22" s="4">
        <v>221.85</v>
      </c>
      <c r="E22" s="16">
        <v>250.83333333333334</v>
      </c>
      <c r="F22" s="3">
        <v>208.15</v>
      </c>
      <c r="G22" s="3">
        <v>0</v>
      </c>
      <c r="H22" s="21">
        <v>250</v>
      </c>
      <c r="K22" s="11"/>
      <c r="N22" s="6"/>
    </row>
    <row r="23" spans="1:14" x14ac:dyDescent="0.3">
      <c r="B23" t="s">
        <v>15</v>
      </c>
      <c r="C23" s="6">
        <v>456</v>
      </c>
      <c r="D23" s="4">
        <v>0</v>
      </c>
      <c r="E23" s="16">
        <v>648.66666666666674</v>
      </c>
      <c r="F23" s="3">
        <v>456</v>
      </c>
      <c r="G23" s="3">
        <v>456</v>
      </c>
      <c r="H23" s="21">
        <v>0</v>
      </c>
      <c r="I23" t="s">
        <v>66</v>
      </c>
      <c r="K23" s="11"/>
      <c r="N23" s="6"/>
    </row>
    <row r="24" spans="1:14" x14ac:dyDescent="0.3">
      <c r="A24" t="s">
        <v>23</v>
      </c>
      <c r="B24" t="s">
        <v>13</v>
      </c>
      <c r="C24" s="6">
        <v>200</v>
      </c>
      <c r="D24" s="4">
        <v>0</v>
      </c>
      <c r="E24" s="16">
        <v>116.66666666666667</v>
      </c>
      <c r="F24" s="3">
        <v>200</v>
      </c>
      <c r="G24" s="3">
        <v>0</v>
      </c>
      <c r="H24" s="21">
        <v>200</v>
      </c>
      <c r="K24" s="11"/>
      <c r="N24" s="6"/>
    </row>
    <row r="25" spans="1:14" x14ac:dyDescent="0.3">
      <c r="B25" t="s">
        <v>3</v>
      </c>
      <c r="C25" s="6">
        <v>2500</v>
      </c>
      <c r="D25" s="4">
        <v>500</v>
      </c>
      <c r="E25" s="16">
        <v>1458.3333333333335</v>
      </c>
      <c r="F25" s="3">
        <v>2000</v>
      </c>
      <c r="G25" s="3">
        <v>0</v>
      </c>
      <c r="H25" s="21">
        <v>2000</v>
      </c>
      <c r="K25" s="11"/>
      <c r="N25" s="6"/>
    </row>
    <row r="26" spans="1:14" x14ac:dyDescent="0.3">
      <c r="A26" t="s">
        <v>24</v>
      </c>
      <c r="B26" t="s">
        <v>34</v>
      </c>
      <c r="C26" s="6">
        <v>4628</v>
      </c>
      <c r="D26" s="4">
        <v>3290.8</v>
      </c>
      <c r="E26" s="16">
        <v>2699.666666666667</v>
      </c>
      <c r="F26" s="3">
        <v>1337.1999999999998</v>
      </c>
      <c r="G26" s="3">
        <v>0</v>
      </c>
      <c r="H26" s="21">
        <v>0</v>
      </c>
      <c r="K26" s="11"/>
      <c r="N26" s="6"/>
    </row>
    <row r="27" spans="1:14" x14ac:dyDescent="0.3">
      <c r="B27" t="s">
        <v>6</v>
      </c>
      <c r="C27" s="6">
        <v>100</v>
      </c>
      <c r="D27" s="4">
        <v>46.91</v>
      </c>
      <c r="E27" s="16">
        <v>58.333333333333336</v>
      </c>
      <c r="F27" s="3">
        <v>53.09</v>
      </c>
      <c r="G27" s="3">
        <v>53</v>
      </c>
      <c r="H27" s="21">
        <v>100</v>
      </c>
      <c r="K27" s="11"/>
      <c r="N27" s="6"/>
    </row>
    <row r="28" spans="1:14" x14ac:dyDescent="0.3">
      <c r="B28" t="s">
        <v>35</v>
      </c>
      <c r="C28" s="6">
        <v>2250</v>
      </c>
      <c r="D28" s="4">
        <v>0</v>
      </c>
      <c r="E28" s="16">
        <v>1312.5</v>
      </c>
      <c r="F28" s="3">
        <v>2250</v>
      </c>
      <c r="G28" s="3">
        <v>2250</v>
      </c>
      <c r="H28" s="21">
        <v>100</v>
      </c>
      <c r="K28" s="11"/>
      <c r="N28" s="6"/>
    </row>
    <row r="29" spans="1:14" x14ac:dyDescent="0.3">
      <c r="A29" t="s">
        <v>25</v>
      </c>
      <c r="B29" t="s">
        <v>12</v>
      </c>
      <c r="C29" s="6">
        <v>300</v>
      </c>
      <c r="D29" s="4">
        <v>0</v>
      </c>
      <c r="E29" s="16">
        <v>175</v>
      </c>
      <c r="F29" s="3">
        <v>300</v>
      </c>
      <c r="G29" s="3">
        <v>300</v>
      </c>
      <c r="H29" s="21">
        <v>0</v>
      </c>
      <c r="K29" s="22"/>
      <c r="N29" s="6"/>
    </row>
    <row r="30" spans="1:14" x14ac:dyDescent="0.3">
      <c r="B30" t="s">
        <v>36</v>
      </c>
      <c r="C30" s="6">
        <v>0</v>
      </c>
      <c r="D30" s="4">
        <v>295.52999999999997</v>
      </c>
      <c r="E30" s="16">
        <v>0</v>
      </c>
      <c r="F30" s="3">
        <v>-295.52999999999997</v>
      </c>
      <c r="G30" s="3">
        <v>0</v>
      </c>
      <c r="H30" s="21">
        <v>0</v>
      </c>
      <c r="I30" t="s">
        <v>67</v>
      </c>
      <c r="K30" s="22"/>
      <c r="N30" s="6"/>
    </row>
    <row r="31" spans="1:14" ht="15" thickBot="1" x14ac:dyDescent="0.35">
      <c r="B31" s="25" t="s">
        <v>37</v>
      </c>
      <c r="C31" s="26">
        <f t="shared" ref="C31:E31" si="0">SUM(C2:C30)</f>
        <v>84967</v>
      </c>
      <c r="D31" s="26">
        <f t="shared" si="0"/>
        <v>30817.86</v>
      </c>
      <c r="E31" s="26">
        <f t="shared" si="0"/>
        <v>49389.083333333336</v>
      </c>
      <c r="F31" s="24">
        <f>SUM(F3:F30)</f>
        <v>54149.139999999992</v>
      </c>
      <c r="G31" s="27">
        <f>SUM(G3:G30)</f>
        <v>41454</v>
      </c>
      <c r="H31" s="28">
        <f>SUM(H1:H30)</f>
        <v>39822</v>
      </c>
      <c r="I31" t="s">
        <v>52</v>
      </c>
      <c r="K31" s="23"/>
    </row>
    <row r="32" spans="1:14" ht="36" thickTop="1" thickBot="1" x14ac:dyDescent="0.35">
      <c r="B32" s="13" t="s">
        <v>38</v>
      </c>
      <c r="C32" s="14" t="s">
        <v>68</v>
      </c>
      <c r="D32" s="14" t="s">
        <v>39</v>
      </c>
      <c r="E32" s="14" t="s">
        <v>40</v>
      </c>
      <c r="F32" s="14" t="s">
        <v>41</v>
      </c>
      <c r="G32" s="12"/>
      <c r="H32" s="29"/>
      <c r="K32" s="23"/>
    </row>
    <row r="33" spans="1:11" ht="15" thickTop="1" x14ac:dyDescent="0.3">
      <c r="B33" t="s">
        <v>42</v>
      </c>
      <c r="C33" s="4">
        <v>24316</v>
      </c>
      <c r="D33" s="4">
        <f>SUMIFS([2]!Table24[Receipt Amount],[2]!Table24[PeriodNumber],"&lt;=" &amp; [2]Parameters!$J$5,[2]!Table24[Category],$B33)</f>
        <v>26974.400000000001</v>
      </c>
      <c r="E33" s="4"/>
      <c r="F33" s="4"/>
      <c r="G33" s="12"/>
      <c r="H33" s="29"/>
      <c r="K33" s="23"/>
    </row>
    <row r="34" spans="1:11" x14ac:dyDescent="0.3">
      <c r="B34" t="s">
        <v>43</v>
      </c>
      <c r="C34" s="4">
        <v>0</v>
      </c>
      <c r="D34" s="4">
        <f>SUMIFS([2]!Table24[Receipt Amount],[2]!Table24[PeriodNumber],"&lt;=" &amp; [2]Parameters!$J$5,[2]!Table24[Category],$B34)</f>
        <v>3766.79</v>
      </c>
      <c r="E34" s="4"/>
      <c r="F34" s="15"/>
      <c r="G34" s="12"/>
      <c r="H34" s="29"/>
      <c r="K34" s="23"/>
    </row>
    <row r="35" spans="1:11" x14ac:dyDescent="0.3">
      <c r="B35" t="s">
        <v>44</v>
      </c>
      <c r="C35" s="4">
        <v>0</v>
      </c>
      <c r="D35" s="4">
        <f>SUMIFS([2]!Table24[Receipt Amount],[2]!Table24[PeriodNumber],"&lt;=" &amp; [2]Parameters!$J$5,[2]!Table24[Category],$B35)</f>
        <v>26836.57</v>
      </c>
      <c r="E35" s="4"/>
      <c r="F35" s="4"/>
      <c r="G35" s="12"/>
      <c r="H35" s="29"/>
      <c r="K35" s="23"/>
    </row>
    <row r="36" spans="1:11" x14ac:dyDescent="0.3">
      <c r="B36" t="s">
        <v>45</v>
      </c>
      <c r="C36" s="4">
        <v>0</v>
      </c>
      <c r="D36" s="4">
        <f>SUMIFS([2]!Table24[Receipt Amount],[2]!Table24[PeriodNumber],"&lt;=" &amp; [2]Parameters!$J$5,[2]!Table24[Category],$B36)</f>
        <v>0</v>
      </c>
      <c r="E36" s="4"/>
      <c r="F36" s="4"/>
      <c r="G36" s="12"/>
      <c r="H36" s="29"/>
      <c r="K36" s="23"/>
    </row>
    <row r="37" spans="1:11" x14ac:dyDescent="0.3">
      <c r="B37" t="s">
        <v>46</v>
      </c>
      <c r="C37" s="4"/>
      <c r="D37" s="4">
        <f>SUMIFS([2]!Table24[Receipt Amount],[2]!Table24[PeriodNumber],"&lt;=" &amp; [2]Parameters!$J$5,[2]!Table24[Category],$B37)</f>
        <v>1104.4100000000001</v>
      </c>
      <c r="E37" s="4"/>
      <c r="F37" s="4"/>
      <c r="G37" s="12"/>
      <c r="H37" s="29"/>
      <c r="K37" s="23"/>
    </row>
    <row r="38" spans="1:11" x14ac:dyDescent="0.3">
      <c r="B38" t="s">
        <v>47</v>
      </c>
      <c r="C38" s="4"/>
      <c r="D38" s="4">
        <f>SUMIFS([2]!Table24[Receipt Amount],[2]!Table24[PeriodNumber],"&lt;=" &amp; [2]Parameters!$J$5,[2]!Table24[Category],$B38)</f>
        <v>0</v>
      </c>
      <c r="E38" s="4"/>
      <c r="F38" s="4"/>
      <c r="G38" s="12"/>
      <c r="H38" s="29"/>
      <c r="K38" s="23"/>
    </row>
    <row r="39" spans="1:11" x14ac:dyDescent="0.3">
      <c r="B39" t="s">
        <v>48</v>
      </c>
      <c r="C39" s="4"/>
      <c r="D39" s="4">
        <f>SUMIFS([2]!Table24[Receipt Amount],[2]!Table24[PeriodNumber],"&lt;=" &amp; [2]Parameters!$J$5,[2]!Table24[Category],$B39)</f>
        <v>418.77</v>
      </c>
      <c r="E39" s="4"/>
      <c r="F39" s="4"/>
      <c r="G39" s="12"/>
      <c r="H39" s="29"/>
      <c r="K39" s="23"/>
    </row>
    <row r="40" spans="1:11" x14ac:dyDescent="0.3">
      <c r="B40" t="s">
        <v>49</v>
      </c>
      <c r="C40" s="4">
        <v>0</v>
      </c>
      <c r="D40" s="4">
        <f>SUMIFS([2]!Table24[Receipt Amount],[2]!Table24[PeriodNumber],"&lt;=" &amp; [2]Parameters!$J$5,[2]!Table24[Category],$B40)</f>
        <v>0</v>
      </c>
      <c r="E40" s="4"/>
      <c r="F40" s="4"/>
      <c r="G40" s="12"/>
      <c r="H40" s="29"/>
      <c r="K40" s="23"/>
    </row>
    <row r="41" spans="1:11" ht="15" thickBot="1" x14ac:dyDescent="0.35">
      <c r="B41" s="7" t="s">
        <v>38</v>
      </c>
      <c r="C41" s="8">
        <f>SUM(C33:C40)</f>
        <v>24316</v>
      </c>
      <c r="D41" s="8">
        <f>SUM(D33:D40)</f>
        <v>59100.94</v>
      </c>
      <c r="E41" s="8">
        <v>33161.870000000003</v>
      </c>
      <c r="F41" s="8">
        <v>21371.31</v>
      </c>
    </row>
    <row r="42" spans="1:11" ht="15" thickTop="1" x14ac:dyDescent="0.3">
      <c r="D42" s="5"/>
    </row>
    <row r="43" spans="1:11" x14ac:dyDescent="0.3">
      <c r="A43" t="s">
        <v>26</v>
      </c>
      <c r="C43" s="17">
        <v>53700.49</v>
      </c>
      <c r="D43" s="5" t="s">
        <v>27</v>
      </c>
    </row>
    <row r="44" spans="1:11" x14ac:dyDescent="0.3">
      <c r="C44" s="17">
        <v>33161.870000000003</v>
      </c>
      <c r="D44" s="5" t="s">
        <v>28</v>
      </c>
    </row>
    <row r="45" spans="1:11" ht="15" thickBot="1" x14ac:dyDescent="0.35">
      <c r="C45" s="30">
        <f>SUM(C43:C44)</f>
        <v>86862.36</v>
      </c>
    </row>
    <row r="46" spans="1:11" ht="15" thickTop="1" x14ac:dyDescent="0.3">
      <c r="A46" t="s">
        <v>71</v>
      </c>
      <c r="C46" s="10"/>
    </row>
    <row r="47" spans="1:11" x14ac:dyDescent="0.3">
      <c r="A47" t="s">
        <v>51</v>
      </c>
      <c r="C47" s="19">
        <v>560</v>
      </c>
    </row>
    <row r="48" spans="1:11" x14ac:dyDescent="0.3">
      <c r="A48" t="s">
        <v>50</v>
      </c>
      <c r="C48" s="19">
        <v>1637</v>
      </c>
    </row>
    <row r="49" spans="1:4" ht="15" thickBot="1" x14ac:dyDescent="0.35">
      <c r="A49" s="5" t="s">
        <v>72</v>
      </c>
      <c r="C49" s="18">
        <f>SUM(C46:C48)</f>
        <v>2197</v>
      </c>
    </row>
    <row r="50" spans="1:4" x14ac:dyDescent="0.3">
      <c r="C50" s="10"/>
    </row>
    <row r="51" spans="1:4" x14ac:dyDescent="0.3">
      <c r="A51" s="5"/>
      <c r="C51" s="16"/>
    </row>
    <row r="52" spans="1:4" x14ac:dyDescent="0.3">
      <c r="A52" t="s">
        <v>29</v>
      </c>
      <c r="C52" s="19">
        <v>12695.14</v>
      </c>
    </row>
    <row r="53" spans="1:4" x14ac:dyDescent="0.3">
      <c r="A53" t="s">
        <v>69</v>
      </c>
      <c r="C53" s="19">
        <v>37000</v>
      </c>
    </row>
    <row r="54" spans="1:4" x14ac:dyDescent="0.3">
      <c r="A54" t="s">
        <v>75</v>
      </c>
      <c r="C54" s="19">
        <v>11000</v>
      </c>
    </row>
    <row r="55" spans="1:4" x14ac:dyDescent="0.3">
      <c r="A55" t="s">
        <v>70</v>
      </c>
      <c r="C55" s="19">
        <v>2250</v>
      </c>
    </row>
    <row r="56" spans="1:4" ht="15" thickBot="1" x14ac:dyDescent="0.35">
      <c r="C56" s="18">
        <f>SUM(C52:C55)</f>
        <v>62945.14</v>
      </c>
    </row>
    <row r="57" spans="1:4" x14ac:dyDescent="0.3">
      <c r="C57" s="19"/>
    </row>
    <row r="58" spans="1:4" ht="15" thickBot="1" x14ac:dyDescent="0.35">
      <c r="A58" s="5" t="s">
        <v>30</v>
      </c>
      <c r="C58" s="18">
        <v>26114.22</v>
      </c>
      <c r="D58" t="s">
        <v>52</v>
      </c>
    </row>
    <row r="60" spans="1:4" ht="15" thickBot="1" x14ac:dyDescent="0.35">
      <c r="A60" s="5" t="s">
        <v>53</v>
      </c>
      <c r="C60" s="18">
        <v>21371.31</v>
      </c>
      <c r="D60" t="s">
        <v>54</v>
      </c>
    </row>
    <row r="61" spans="1:4" x14ac:dyDescent="0.3">
      <c r="A61" s="5"/>
      <c r="C61" s="12"/>
    </row>
    <row r="62" spans="1:4" x14ac:dyDescent="0.3">
      <c r="C62" s="12"/>
    </row>
    <row r="63" spans="1:4" x14ac:dyDescent="0.3">
      <c r="A63" t="s">
        <v>76</v>
      </c>
      <c r="C63" s="19"/>
    </row>
    <row r="64" spans="1:4" x14ac:dyDescent="0.3">
      <c r="A64" t="s">
        <v>77</v>
      </c>
      <c r="C64" s="20"/>
    </row>
    <row r="65" spans="1:3" x14ac:dyDescent="0.3">
      <c r="A65" t="s">
        <v>78</v>
      </c>
      <c r="C65" s="10"/>
    </row>
    <row r="66" spans="1:3" x14ac:dyDescent="0.3">
      <c r="C66" s="20"/>
    </row>
    <row r="67" spans="1:3" x14ac:dyDescent="0.3">
      <c r="C67" s="20"/>
    </row>
  </sheetData>
  <conditionalFormatting sqref="F33:F39">
    <cfRule type="cellIs" dxfId="2" priority="2" operator="greaterThan">
      <formula>0</formula>
    </cfRule>
  </conditionalFormatting>
  <conditionalFormatting sqref="F40">
    <cfRule type="cellIs" dxfId="1" priority="1" operator="lessThan">
      <formula>0</formula>
    </cfRule>
  </conditionalFormatting>
  <conditionalFormatting sqref="F3:G31 K31:K40 G32:G40">
    <cfRule type="cellIs" dxfId="0" priority="3" operator="lessThan">
      <formula>0</formula>
    </cfRule>
  </conditionalFormatting>
  <dataValidations count="2">
    <dataValidation type="list" allowBlank="1" showInputMessage="1" showErrorMessage="1" sqref="B3" xr:uid="{E8B0035E-5490-4C46-A683-B83A98B65F66}">
      <formula1>INDIRECT("CategoryTable[Name]")</formula1>
    </dataValidation>
    <dataValidation type="list" allowBlank="1" showInputMessage="1" promptTitle="Categories" prompt="Select a category from the drop-down list." sqref="B4:B41" xr:uid="{A1E217E3-882F-49CB-A8BF-F9F704B36A6D}">
      <formula1>INDIRECT("CategoryTable[Name]")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2025-05-01T10:05:17Z</cp:lastPrinted>
  <dcterms:created xsi:type="dcterms:W3CDTF">2019-10-24T09:01:17Z</dcterms:created>
  <dcterms:modified xsi:type="dcterms:W3CDTF">2025-05-01T10:05:34Z</dcterms:modified>
</cp:coreProperties>
</file>